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activeTab="0"/>
  </bookViews>
  <sheets>
    <sheet name="2012" sheetId="1" r:id="rId1"/>
  </sheets>
  <externalReferences>
    <externalReference r:id="rId4"/>
  </externalReferences>
  <definedNames>
    <definedName name="_xlnm.Print_Titles" localSheetId="0">'2012'!$5:$5</definedName>
  </definedNames>
  <calcPr fullCalcOnLoad="1"/>
</workbook>
</file>

<file path=xl/sharedStrings.xml><?xml version="1.0" encoding="utf-8"?>
<sst xmlns="http://schemas.openxmlformats.org/spreadsheetml/2006/main" count="172" uniqueCount="171">
  <si>
    <t>1 01 00000 00 0000 000</t>
  </si>
  <si>
    <t xml:space="preserve">Налоги на прибыль, доходы </t>
  </si>
  <si>
    <t>1 01 02000 01 0000 110</t>
  </si>
  <si>
    <t>Налог на доходы физических лиц</t>
  </si>
  <si>
    <t>Код бюджетной классификации Российской Федерации</t>
  </si>
  <si>
    <t>Наименование доходов</t>
  </si>
  <si>
    <t>(тыс. руб.)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</si>
  <si>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</si>
  <si>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</si>
  <si>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</si>
  <si>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</si>
  <si>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</si>
  <si>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</si>
  <si>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</si>
  <si>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</si>
  <si>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</si>
  <si>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</si>
  <si>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</si>
  <si>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</si>
  <si>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</si>
  <si>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</si>
  <si>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</si>
  <si>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</si>
  <si>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 xml:space="preserve"> 2 02 00000 00 0000 000</t>
  </si>
  <si>
    <t xml:space="preserve"> 2 02 01000 00 0000 151</t>
  </si>
  <si>
    <t>Иные межбюджетные трансферты</t>
  </si>
  <si>
    <t>Дотации 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</si>
  <si>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</si>
  <si>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 2 02 02000 00 0000 151</t>
  </si>
  <si>
    <t xml:space="preserve">Субвенции бюджетам субъектов Российской Федерации и муниципальных образований </t>
  </si>
  <si>
    <t xml:space="preserve"> 2 02 03000 00 0000 151</t>
  </si>
  <si>
    <t xml:space="preserve"> 2 02 04000 00 0000 151</t>
  </si>
  <si>
    <t>Дотации бюджетам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</si>
  <si>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</si>
  <si>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1 05 01000 00 00000 110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</si>
  <si>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</si>
  <si>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</si>
  <si>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</si>
  <si>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1 06 02000 02 0000 110</t>
  </si>
  <si>
    <t>Налог на имущество организаций</t>
  </si>
  <si>
    <t>1 03 00000 00 0000 000</t>
  </si>
  <si>
    <t>Налоги на товары (работы, услуги), реализуемые на территории Российской Федерации</t>
  </si>
  <si>
    <t>1 07 00000 00 0000 000</t>
  </si>
  <si>
    <t>Налоги, сборы и регулярные платежи за пользование природными ресурсами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</si>
  <si>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</si>
  <si>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</si>
  <si>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</si>
  <si>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</si>
  <si>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1 11 05025 05 0000 120</t>
  </si>
  <si>
    <t>1 11 07015 05 0000 120</t>
  </si>
  <si>
    <t>1 11 09045 05 0000 120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</si>
  <si>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</si>
  <si>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</si>
  <si>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</si>
  <si>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</si>
  <si>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</si>
  <si>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2 07 05000 05 0000 180</t>
  </si>
  <si>
    <t>Прочие безвозмездные поступления в бюджеты муниципальных районов</t>
  </si>
  <si>
    <t xml:space="preserve"> 2 02 01001 05 0000 151</t>
  </si>
  <si>
    <t xml:space="preserve"> 2 02 01001 10 0000 151</t>
  </si>
  <si>
    <t xml:space="preserve"> 2 02 01003 05 0000 151</t>
  </si>
  <si>
    <t>Прочии субсидии бюджетам муниципальных районов</t>
  </si>
  <si>
    <t>Субсидии на предоставление ежемесячной надбавки к заработной плате специалистам в муниципальных образовательных учреждениях</t>
  </si>
  <si>
    <t xml:space="preserve">Субвенции на обеспечение государственных гарантий прав граждан на получение общедоступного и бесплатного дошкольного, 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</si>
  <si>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>Субвенции на реализацию Закона Республики Алтай "О наделении органов местного самоуправления государственными полномочиями в области архивного дела"</t>
  </si>
  <si>
    <t>Субвенции на реализацию Закона Республики Алтай "О наделении органов местного самоуправления государственными полномочиями Республики Алтай в сфере организации деятельности комиссий по делам несовершеннолетних и защите их прав"</t>
  </si>
  <si>
    <t>Субвенции на организацию и осуществление деятельности органов местного самоуправления по осуществлению полномочий по опеке и попечительству, социальной поддержке детей-сирот, детей, оставшихся без попечения родителей, и лиц из их числа</t>
  </si>
  <si>
    <t>Субвенции на осуществление государственных полномочий по лицензированию розничной продажи алкогольной продукции</t>
  </si>
  <si>
    <t>Налоговые доходы</t>
  </si>
  <si>
    <t>103 02000 01 0000 110</t>
  </si>
  <si>
    <t>Акцизы по подакцизным товарам (продукции), производимым на территории РФ</t>
  </si>
  <si>
    <t>Неналоговые доходы</t>
  </si>
  <si>
    <t>1 17 05050 05 0000 180</t>
  </si>
  <si>
    <t>Дотации бюджетам муниципальных районов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</si>
  <si>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</si>
  <si>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</si>
  <si>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</si>
  <si>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2 07 00000 00 0000 180</t>
  </si>
  <si>
    <t>Прочие неналоговые доходы бюджетов муниципальных районов</t>
  </si>
  <si>
    <t>Прочие безвозмездные поступления</t>
  </si>
  <si>
    <t>ВСЕГО ДОХОДОВ</t>
  </si>
  <si>
    <t xml:space="preserve">Субсидии, передаваемые бюджетам муниципальных районов на комплектование книжных фондов библиотек МО </t>
  </si>
  <si>
    <t>Субвенции бюджетам муниципальных районов на оздоровление детей</t>
  </si>
  <si>
    <t xml:space="preserve"> 2 02 02051 05 0000 151</t>
  </si>
  <si>
    <t xml:space="preserve"> 2 02 02077 05 0000 151</t>
  </si>
  <si>
    <t xml:space="preserve"> 2 02 02080 05 0000 151</t>
  </si>
  <si>
    <t xml:space="preserve"> 2 02 02999 05 0000 151</t>
  </si>
  <si>
    <t xml:space="preserve"> 2 02 03001 05 0000 151</t>
  </si>
  <si>
    <t xml:space="preserve"> 2 02 03004 05 0000 151</t>
  </si>
  <si>
    <t xml:space="preserve"> 2 02 03007 05 0000 151</t>
  </si>
  <si>
    <t xml:space="preserve"> 2 02 03013 05 0000 151</t>
  </si>
  <si>
    <t xml:space="preserve"> 2 02 03015 05 0000 151</t>
  </si>
  <si>
    <t xml:space="preserve"> 2 02 03022 05 0000 151</t>
  </si>
  <si>
    <t xml:space="preserve"> 2 02 03024 05 0000 151</t>
  </si>
  <si>
    <t xml:space="preserve"> 2 02 03026 05 0000 151</t>
  </si>
  <si>
    <t xml:space="preserve"> 2 02 03027 05 0000 151</t>
  </si>
  <si>
    <t xml:space="preserve"> 2 02 03029 05 0000 151</t>
  </si>
  <si>
    <t xml:space="preserve"> 2 02 03033 05 0000 151</t>
  </si>
  <si>
    <t xml:space="preserve"> 2 02 03055 05 0000 151</t>
  </si>
  <si>
    <t xml:space="preserve"> 2 02 03069 05 0000 151</t>
  </si>
  <si>
    <t xml:space="preserve"> 2 02 03070 05 0000 151</t>
  </si>
  <si>
    <t xml:space="preserve"> 2 02 04029 05 0000 151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</si>
  <si>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</si>
  <si>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108 03010 01 0000 110</t>
  </si>
  <si>
    <t>108 07084 01 0000 110</t>
  </si>
  <si>
    <t>108 07140 01 0000 110</t>
  </si>
  <si>
    <t>108 07150 01 0000 110</t>
  </si>
  <si>
    <t>Государственная пошлина  за выдачу разрешения на установку рекламной конструкции</t>
  </si>
  <si>
    <t>Изменения (+;-)</t>
  </si>
  <si>
    <t>Сумма с учетом изменений</t>
  </si>
  <si>
    <t xml:space="preserve"> Государственная пошлина по делам, рассматриваемым в судах общей юрисдикции, мировыми судьями (за искл. Верховного Суда Российской Федерации)</t>
  </si>
  <si>
    <t>Субвенции на осуществление гос.полномочий по воросам административного законодательства</t>
  </si>
  <si>
    <r>
      <t xml:space="preserve">Сумма на 2012год                 </t>
    </r>
    <r>
      <rPr>
        <b/>
        <sz val="10"/>
        <rFont val="Times New Roman"/>
        <family val="1"/>
      </rPr>
      <t>(соб.перв.;                  БП промеж.)</t>
    </r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</si>
  <si>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</si>
  <si>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</si>
  <si>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Субсидии на реализацию РЦП "Развитие образования в Республике Алтай на 2010-2012г" (ч/з Мин.образования РА)</t>
  </si>
  <si>
    <t>Субсидии на реализацию РЦП "Культура Республики Алтай на 2011-2016г" (ч/з Мин.культуры РА)</t>
  </si>
  <si>
    <t>Субсидии на реализацию РЦП "Комплексные меры профилактики правонарушений и повышение безопасности дорожного движения в  Республике Алтай на 2012-2014г" (ч/з Мин.регионразвития РА)</t>
  </si>
  <si>
    <t>Субсидии на реализацию РЦП "Энергосбережение  и повышение энергетической эффективности Республики Алтай на 2010-2015гг и на период до 2020 года" (ч/з Мин.регразвития РА)</t>
  </si>
  <si>
    <t>Субвенции на реализацию Закона РА "О наделении органов местного самоуправления муниципальных районов в РА отдельными государственными полномочиями РА по сбору информации от поселений, входящих в муниципальный район, необходимой для ведения регистра муниципальных нормативных правовых актов в РА</t>
  </si>
  <si>
    <t>Субвенции на предоставление дополнительной гарантии по проведению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 (ч/з Мин.образования РА)</t>
  </si>
  <si>
    <t>Налоговые и неналоговые доходы</t>
  </si>
  <si>
    <t xml:space="preserve"> 2 02 02074 05 0000 151</t>
  </si>
  <si>
    <t>Объем поступлений доходов в бюджет МО "Майминский район" в 2012 году</t>
  </si>
  <si>
    <t>Субсидии на реализацию РЦП "Демографическое развитие РА на 2010-2015г"  (ч/з Мин.регионразвития РА)</t>
  </si>
  <si>
    <t>Субсидии на реализацию РЦП "Охрана водных объектов РА и защита населения от негативного воздействия вод до 2020г" (ч/з Мин.регионразвития РА)</t>
  </si>
  <si>
    <t>Субвенции на реализацию Закона РА "О наделении органов местного самоуправления гос.пономочиями РА в области социальной поддержки отдельных категорий граждан по газификации жилых помещений РА  (ч/з Министерство труда РА)</t>
  </si>
  <si>
    <t>Сувенции бюджетам муниципальных районов на обеспечение равной доступности услуг общественного транспорта на территории соответствующего субъекта РФ для отдельных категорий граждан (ч/з Мин.труда РА)</t>
  </si>
  <si>
    <t>Государственная пошлина  за совершение действий, связанных с лицензированием, с проведением аттестации в случаях, если такая аттестация предусмотрена законодательством РФ, зачисляя в бюджеты муниципальных районов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</si>
  <si>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</si>
  <si>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бюджетных и автономных  учреждений,  а также имущества государственных  и  муниципальных унитарных предприятий, в том числе казенных)                    </t>
  </si>
  <si>
    <t>1 11 05013 10 0000 120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</si>
  <si>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 учреждений,  а также имущества   муниципальных унитарных предприятий, в том числе казенных)</t>
  </si>
  <si>
    <t>Доходы от реализации иного имущества, находящегося в собственности 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</si>
  <si>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1 14 02053 05 0000 410</t>
  </si>
  <si>
    <t>1 14 06013 10 0000 430</t>
  </si>
  <si>
    <t>Субсидии бюджетам муниципальных районов на реализацию федеральных целевых программ</t>
  </si>
  <si>
    <t>Субсидии бюджетам муниципальных  районов на бюджетные инвестиции в объекты капитального строительства  собственности муниципальных образований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</si>
  <si>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</si>
  <si>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Субвенции бюджетам муниципальных районов на составление (изменение) 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</si>
  <si>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</si>
  <si>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осуществление первичного воинского учета на территориях, где отсутствуют военные комисариаты</t>
  </si>
  <si>
    <t xml:space="preserve">Субвенции  бюджетам муниципальных районов на содержание ребенка в семье опекуна и приемной семье, а также вознаграждение, причитающееся приемному родителю </t>
  </si>
  <si>
    <t xml:space="preserve"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</si>
  <si>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 xml:space="preserve"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 сестрам скорой медицинской помощи </t>
  </si>
  <si>
    <t xml:space="preserve">Субвенции бюджетам муниципальных районов на обеспечение жильем отдельных категорий граждан, установленных Федеральным законам от 12 января 1995 года №5-ФЗ "О ветеранах", в соответствии с Указом  Президента Российской Федерации
 от 7 мая 2008 года  №714- "Об обеспечении жильем ветеранов Великой Отечественной войны 1941-1945 годов" </t>
  </si>
  <si>
    <t>Доходы, получаемые  в  виде  арендной  платы,   а также средства  от  продажи  права  на заключение договоров  аренды   за   земли,   находящиеся   в  собственности муниципальных районов (за   исключением земельных   участков  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</si>
  <si>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</si>
  <si>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перечисления части прибыли,  остающейся после уплаты налогов и иных обязательных платежей муниципальных  унитарных  предприятий,  созданных муниципальными районами</t>
  </si>
  <si>
    <t>Субсидии бюджетам муниципальных  районов  на совершенствование организации питания учащихся в общеобразовательных учреждениях</t>
  </si>
  <si>
    <t xml:space="preserve">Субвенции бюджетам муниципальных районов на оплату жилищно-коммунальных услуг отдельным категориям граждан </t>
  </si>
  <si>
    <t xml:space="preserve">Субвенции бюджетам  муниципальных районов на выполнение передаваемых полномояий субъектов                                        Российской Федерации 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</si>
  <si>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</si>
  <si>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жильем отдельных категорий граждан, установленных ФЗ от 12 января 1995г №5-ФЗ "О ветеранах" и 24 ноября 1995г №181-ФЗ "О социальной защите инвалидов в Российской Федерации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</si>
  <si>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</si>
  <si>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</si>
  <si>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2 02 02150 05 0000 151</t>
  </si>
  <si>
    <t xml:space="preserve">Субсидии бюджетам муниципальных районов на реализацию программы энергосбережения и повышения энергетической эффективности  на  период до 2020 года 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</si>
  <si>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</si>
  <si>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</si>
  <si>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Безвозмездные поступления (с учетом возвратов остатков прошлых лет)</t>
  </si>
  <si>
    <t>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</si>
  <si>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</si>
  <si>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 xml:space="preserve"> 2 02 03021 05 0000 151</t>
  </si>
  <si>
    <t>Субвенции  бюджетам  муниципальных  районов  на  ежемесячное   денежное вознаграждение   за   классное   руководство  (ч/з Мин.образования РА)</t>
  </si>
  <si>
    <t xml:space="preserve"> 2 02 02088 05 0001 151</t>
  </si>
  <si>
    <t xml:space="preserve"> 2 02 02089 05 0001 151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</si>
  <si>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</si>
  <si>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</si>
  <si>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ВСЕГО ДОХОДОВ                                                                                 (с учетом возвратов остатков прошлых лет)</t>
  </si>
  <si>
    <r>
      <t>Приложение №2
к пояснительной записке «О бюджете МО "</t>
    </r>
    <r>
      <rPr>
        <u val="single"/>
        <sz val="10"/>
        <rFont val="Times New Roman"/>
        <family val="1"/>
      </rPr>
      <t>Майминский</t>
    </r>
    <r>
      <rPr>
        <sz val="10"/>
        <rFont val="Times New Roman"/>
        <family val="1"/>
      </rPr>
      <t xml:space="preserve"> район" на 2012 год и на плановый период 2013 и 2014 годов»</t>
    </r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</si>
</sst>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0"/>
    <numFmt numFmtId="172" formatCode="#,##0.000"/>
    <numFmt numFmtId="173" formatCode="0.000"/>
    <numFmt numFmtId="174" formatCode="0.000000"/>
    <numFmt numFmtId="175" formatCode="#,##0.00000"/>
    <numFmt numFmtId="176" formatCode="#,##0.000000"/>
    <numFmt numFmtId="177" formatCode="#,##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_-* #,##0.000_р_._-;\-* #,##0.000_р_._-;_-* &quot;-&quot;??_р_._-;_-@_-"/>
    <numFmt numFmtId="182" formatCode="0.0%"/>
    <numFmt numFmtId="183" formatCode="#,##0_ ;[Red]\-#,##0\ "/>
    <numFmt numFmtId="184" formatCode="#,##0.0_ ;\-#,##0.0\ "/>
    <numFmt numFmtId="185" formatCode="#,##0.0_ ;[Red]\-#,##0.0\ "/>
    <numFmt numFmtId="186" formatCode="#,##0.00_ ;[Red]\-#,##0.00\ "/>
    <numFmt numFmtId="187" formatCode="#,##0.000_ ;[Red]\-#,##0.000\ "/>
    <numFmt numFmtId="188" formatCode="_-* #,##0.00000_р_._-;\-* #,##0.00000_р_._-;_-* &quot;-&quot;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00000_р_._-;\-* #,##0.000000000_р_._-;_-* &quot;-&quot;???_р_._-;_-@_-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0.0000"/>
    <numFmt numFmtId="203" formatCode="0.00000"/>
    <numFmt numFmtId="204" formatCode="_-* #,##0.0000_р_._-;\-* #,##0.0000_р_._-;_-* &quot;-&quot;??_р_._-;_-@_-"/>
    <numFmt numFmtId="205" formatCode="_-* #,##0.000_р_._-;\-* #,##0.000_р_._-;_-* &quot;-&quot;???_р_._-;_-@_-"/>
    <numFmt numFmtId="206" formatCode="_-* #,##0_р_._-;\-* #,##0_р_._-;_-* &quot;-&quot;?_р_._-;_-@_-"/>
    <numFmt numFmtId="207" formatCode="_-* #,##0.00_р_._-;\-* #,##0.00_р_._-;_-* &quot;-&quot;?_р_._-;_-@_-"/>
    <numFmt numFmtId="208" formatCode="_-* #,##0.000_р_._-;\-* #,##0.000_р_._-;_-* &quot;-&quot;?_р_._-;_-@_-"/>
    <numFmt numFmtId="209" formatCode="_-* #,##0.0000_р_._-;\-* #,##0.0000_р_._-;_-* &quot;-&quot;?_р_._-;_-@_-"/>
    <numFmt numFmtId="210" formatCode="_-* #,##0.0000_р_._-;\-* #,##0.0000_р_._-;_-* &quot;-&quot;????_р_._-;_-@_-"/>
    <numFmt numFmtId="211" formatCode="#,##0.00_ ;\-#,##0.00\ "/>
    <numFmt numFmtId="212" formatCode="000000"/>
  </numFmts>
  <fonts count="2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175" fontId="3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4" borderId="10" xfId="0" applyFont="1" applyFill="1" applyBorder="1" applyAlignment="1">
      <alignment horizontal="center" vertical="center" wrapText="1"/>
    </xf>
    <xf numFmtId="175" fontId="3" fillId="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4" borderId="10" xfId="0" applyFill="1" applyBorder="1" applyAlignment="1">
      <alignment vertical="center"/>
    </xf>
    <xf numFmtId="0" fontId="3" fillId="4" borderId="10" xfId="0" applyFont="1" applyFill="1" applyBorder="1" applyAlignment="1">
      <alignment horizontal="left" vertical="center"/>
    </xf>
    <xf numFmtId="175" fontId="3" fillId="4" borderId="10" xfId="0" applyNumberFormat="1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7" fillId="4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1" fontId="2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13" xfId="0" applyFont="1" applyFill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перечис.11" xfId="60"/>
    <cellStyle name="Тысячи_перечис.11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tabSelected="1" zoomScalePageLayoutView="0" workbookViewId="0" topLeftCell="A1">
      <pane xSplit="1" ySplit="6" topLeftCell="B9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95" sqref="B95"/>
    </sheetView>
  </sheetViews>
  <sheetFormatPr defaultColWidth="9.00390625" defaultRowHeight="12.75"/>
  <cols>
    <col min="1" max="1" width="25.00390625" style="1" customWidth="1"/>
    <col min="2" max="2" width="50.00390625" style="21" customWidth="1"/>
    <col min="3" max="3" width="17.75390625" style="1" hidden="1" customWidth="1"/>
    <col min="4" max="5" width="17.75390625" style="1" customWidth="1"/>
    <col min="6" max="16384" width="9.125" style="14" customWidth="1"/>
  </cols>
  <sheetData>
    <row r="1" spans="1:5" s="12" customFormat="1" ht="89.25">
      <c r="A1" s="5"/>
      <c r="B1" s="19"/>
      <c r="C1" s="5"/>
      <c r="D1" s="5"/>
      <c r="E1" s="5" t="s">
        <v>170</v>
      </c>
    </row>
    <row r="2" spans="1:5" s="12" customFormat="1" ht="12.75">
      <c r="A2" s="5"/>
      <c r="B2" s="19"/>
      <c r="C2" s="5"/>
      <c r="D2" s="5"/>
      <c r="E2" s="5"/>
    </row>
    <row r="3" spans="1:5" s="12" customFormat="1" ht="12.75">
      <c r="A3" s="39" t="s">
        <v>123</v>
      </c>
      <c r="B3" s="40"/>
      <c r="C3" s="40"/>
      <c r="D3" s="40"/>
      <c r="E3" s="40"/>
    </row>
    <row r="4" spans="1:5" s="12" customFormat="1" ht="15.75">
      <c r="A4" s="4"/>
      <c r="B4" s="20"/>
      <c r="C4" s="6"/>
      <c r="D4" s="6"/>
      <c r="E4" s="6" t="s">
        <v>6</v>
      </c>
    </row>
    <row r="5" spans="1:5" s="12" customFormat="1" ht="63">
      <c r="A5" s="18" t="s">
        <v>4</v>
      </c>
      <c r="B5" s="18" t="s">
        <v>5</v>
      </c>
      <c r="C5" s="18" t="s">
        <v>112</v>
      </c>
      <c r="D5" s="3" t="s">
        <v>108</v>
      </c>
      <c r="E5" s="3" t="s">
        <v>109</v>
      </c>
    </row>
    <row r="6" spans="1:5" s="12" customFormat="1" ht="12.75">
      <c r="A6" s="7">
        <v>1</v>
      </c>
      <c r="B6" s="7">
        <v>2</v>
      </c>
      <c r="C6" s="7"/>
      <c r="D6" s="7">
        <v>3</v>
      </c>
      <c r="E6" s="7">
        <v>4</v>
      </c>
    </row>
    <row r="7" spans="1:5" s="12" customFormat="1" ht="15.75">
      <c r="A7" s="23"/>
      <c r="B7" s="24" t="s">
        <v>121</v>
      </c>
      <c r="C7" s="25">
        <f>C8+C26+C96</f>
        <v>157572</v>
      </c>
      <c r="D7" s="25">
        <f>D8+D26+D96</f>
        <v>2048.5</v>
      </c>
      <c r="E7" s="25">
        <f>E8+E26+E96</f>
        <v>159620.5</v>
      </c>
    </row>
    <row r="8" spans="1:5" s="12" customFormat="1" ht="15.75">
      <c r="A8" s="17"/>
      <c r="B8" s="26" t="s">
        <v>68</v>
      </c>
      <c r="C8" s="11">
        <f>C9+C11+C13+C17+C19+C20+C25</f>
        <v>143642</v>
      </c>
      <c r="D8" s="11">
        <f>D9+D11+D13+D17+D19+D20+D25</f>
        <v>0</v>
      </c>
      <c r="E8" s="11">
        <f>E9+E11+E13+E17+E19+E20+E25</f>
        <v>143642</v>
      </c>
    </row>
    <row r="9" spans="1:5" s="12" customFormat="1" ht="15.75">
      <c r="A9" s="3" t="s">
        <v>0</v>
      </c>
      <c r="B9" s="27" t="s">
        <v>1</v>
      </c>
      <c r="C9" s="9">
        <f>C10</f>
        <v>89432</v>
      </c>
      <c r="D9" s="9">
        <f>D10</f>
        <v>0</v>
      </c>
      <c r="E9" s="9">
        <f>E10</f>
        <v>89432</v>
      </c>
    </row>
    <row r="10" spans="1:5" s="12" customFormat="1" ht="15.75">
      <c r="A10" s="2" t="s">
        <v>2</v>
      </c>
      <c r="B10" s="28" t="s">
        <v>3</v>
      </c>
      <c r="C10" s="10">
        <v>89432</v>
      </c>
      <c r="D10" s="10">
        <f>E10-C10</f>
        <v>0</v>
      </c>
      <c r="E10" s="10">
        <v>89432</v>
      </c>
    </row>
    <row r="11" spans="1:5" s="13" customFormat="1" ht="33" customHeight="1">
      <c r="A11" s="3" t="s">
        <v>40</v>
      </c>
      <c r="B11" s="27" t="s">
        <v>41</v>
      </c>
      <c r="C11" s="9">
        <f>C12</f>
        <v>0</v>
      </c>
      <c r="D11" s="9">
        <f>D12</f>
        <v>0</v>
      </c>
      <c r="E11" s="9">
        <f>E12</f>
        <v>0</v>
      </c>
    </row>
    <row r="12" spans="1:5" s="13" customFormat="1" ht="28.5" customHeight="1">
      <c r="A12" s="2" t="s">
        <v>69</v>
      </c>
      <c r="B12" s="28" t="s">
        <v>70</v>
      </c>
      <c r="C12" s="10">
        <v>0</v>
      </c>
      <c r="D12" s="10">
        <f>E12-C12</f>
        <v>0</v>
      </c>
      <c r="E12" s="10">
        <v>0</v>
      </c>
    </row>
    <row r="13" spans="1:5" s="13" customFormat="1" ht="15.75">
      <c r="A13" s="3" t="s">
        <v>7</v>
      </c>
      <c r="B13" s="27" t="s">
        <v>8</v>
      </c>
      <c r="C13" s="9">
        <f>SUM(C14:C16)</f>
        <v>38160</v>
      </c>
      <c r="D13" s="9">
        <f>SUM(D14:D16)</f>
        <v>0</v>
      </c>
      <c r="E13" s="9">
        <f>SUM(E14:E16)</f>
        <v>38160</v>
      </c>
    </row>
    <row r="14" spans="1:5" s="12" customFormat="1" ht="30">
      <c r="A14" s="2" t="s">
        <v>34</v>
      </c>
      <c r="B14" s="28" t="s">
        <v>35</v>
      </c>
      <c r="C14" s="10">
        <v>26500</v>
      </c>
      <c r="D14" s="10">
        <f>E14-C14</f>
        <v>0</v>
      </c>
      <c r="E14" s="10">
        <v>26500</v>
      </c>
    </row>
    <row r="15" spans="1:5" s="12" customFormat="1" ht="30">
      <c r="A15" s="2" t="s">
        <v>36</v>
      </c>
      <c r="B15" s="28" t="s">
        <v>37</v>
      </c>
      <c r="C15" s="10">
        <v>11400</v>
      </c>
      <c r="D15" s="10">
        <f>E15-C15</f>
        <v>0</v>
      </c>
      <c r="E15" s="10">
        <v>11400</v>
      </c>
    </row>
    <row r="16" spans="1:5" s="12" customFormat="1" ht="15.75">
      <c r="A16" s="2" t="s">
        <v>9</v>
      </c>
      <c r="B16" s="28" t="s">
        <v>10</v>
      </c>
      <c r="C16" s="10">
        <v>260</v>
      </c>
      <c r="D16" s="10">
        <f>E16-C16</f>
        <v>0</v>
      </c>
      <c r="E16" s="10">
        <v>260</v>
      </c>
    </row>
    <row r="17" spans="1:5" s="13" customFormat="1" ht="15.75">
      <c r="A17" s="3" t="s">
        <v>11</v>
      </c>
      <c r="B17" s="27" t="s">
        <v>12</v>
      </c>
      <c r="C17" s="9">
        <f>SUM(C18:C18)</f>
        <v>8630</v>
      </c>
      <c r="D17" s="9">
        <f>SUM(D18:D18)</f>
        <v>0</v>
      </c>
      <c r="E17" s="9">
        <f>SUM(E18:E18)</f>
        <v>8630</v>
      </c>
    </row>
    <row r="18" spans="1:5" s="12" customFormat="1" ht="15.75">
      <c r="A18" s="2" t="s">
        <v>38</v>
      </c>
      <c r="B18" s="28" t="s">
        <v>39</v>
      </c>
      <c r="C18" s="10">
        <v>8630</v>
      </c>
      <c r="D18" s="10">
        <f>E18-C18</f>
        <v>0</v>
      </c>
      <c r="E18" s="10">
        <v>8630</v>
      </c>
    </row>
    <row r="19" spans="1:5" s="13" customFormat="1" ht="28.5">
      <c r="A19" s="3" t="s">
        <v>42</v>
      </c>
      <c r="B19" s="27" t="s">
        <v>43</v>
      </c>
      <c r="C19" s="9">
        <v>3060</v>
      </c>
      <c r="D19" s="9">
        <f>E19-C19</f>
        <v>0</v>
      </c>
      <c r="E19" s="9">
        <v>3060</v>
      </c>
    </row>
    <row r="20" spans="1:5" s="13" customFormat="1" ht="15.75">
      <c r="A20" s="3" t="s">
        <v>44</v>
      </c>
      <c r="B20" s="27" t="s">
        <v>45</v>
      </c>
      <c r="C20" s="9">
        <f>SUM(C21:C24)</f>
        <v>4360</v>
      </c>
      <c r="D20" s="9">
        <f>SUM(D21:D24)</f>
        <v>0</v>
      </c>
      <c r="E20" s="9">
        <f>SUM(E21:E24)</f>
        <v>4360</v>
      </c>
    </row>
    <row r="21" spans="1:5" s="13" customFormat="1" ht="60">
      <c r="A21" s="2" t="s">
        <v>103</v>
      </c>
      <c r="B21" s="28" t="s">
        <v>110</v>
      </c>
      <c r="C21" s="10">
        <v>1700</v>
      </c>
      <c r="D21" s="10">
        <f>E21-C21</f>
        <v>0</v>
      </c>
      <c r="E21" s="10">
        <v>1700</v>
      </c>
    </row>
    <row r="22" spans="1:5" s="13" customFormat="1" ht="75.75" customHeight="1">
      <c r="A22" s="2" t="s">
        <v>104</v>
      </c>
      <c r="B22" s="28" t="s">
        <v>128</v>
      </c>
      <c r="C22" s="10">
        <v>2400</v>
      </c>
      <c r="D22" s="10">
        <f>E22-C22</f>
        <v>0</v>
      </c>
      <c r="E22" s="10">
        <v>2400</v>
      </c>
    </row>
    <row r="23" spans="1:5" s="13" customFormat="1" ht="88.5" customHeight="1">
      <c r="A23" s="2" t="s">
        <v>105</v>
      </c>
      <c r="B23" s="28" t="s">
        <v>129</v>
      </c>
      <c r="C23" s="10">
        <v>200</v>
      </c>
      <c r="D23" s="10">
        <f>E23-C23</f>
        <v>0</v>
      </c>
      <c r="E23" s="10">
        <v>200</v>
      </c>
    </row>
    <row r="24" spans="1:5" s="13" customFormat="1" ht="31.5" customHeight="1">
      <c r="A24" s="2" t="s">
        <v>106</v>
      </c>
      <c r="B24" s="28" t="s">
        <v>107</v>
      </c>
      <c r="C24" s="10">
        <v>60</v>
      </c>
      <c r="D24" s="10">
        <f>E24-C24</f>
        <v>0</v>
      </c>
      <c r="E24" s="10">
        <v>60</v>
      </c>
    </row>
    <row r="25" spans="1:5" s="13" customFormat="1" ht="32.25" customHeight="1">
      <c r="A25" s="3" t="s">
        <v>46</v>
      </c>
      <c r="B25" s="27" t="s">
        <v>47</v>
      </c>
      <c r="C25" s="9">
        <v>0</v>
      </c>
      <c r="D25" s="9">
        <f>E25-C25</f>
        <v>0</v>
      </c>
      <c r="E25" s="9">
        <v>0</v>
      </c>
    </row>
    <row r="26" spans="1:5" s="13" customFormat="1" ht="15.75">
      <c r="A26" s="3"/>
      <c r="B26" s="26" t="s">
        <v>71</v>
      </c>
      <c r="C26" s="11">
        <f>C27+C33+C35+C36+C40+C41</f>
        <v>13930</v>
      </c>
      <c r="D26" s="11">
        <f>D27+D33+D35+D36+D40+D41</f>
        <v>2048.5</v>
      </c>
      <c r="E26" s="11">
        <f>E27+E33+E35+E36+E40+E41</f>
        <v>15978.5</v>
      </c>
    </row>
    <row r="27" spans="1:5" s="13" customFormat="1" ht="42.75">
      <c r="A27" s="3" t="s">
        <v>13</v>
      </c>
      <c r="B27" s="27" t="s">
        <v>14</v>
      </c>
      <c r="C27" s="9">
        <f>SUM(C28,C31:C32)</f>
        <v>7798</v>
      </c>
      <c r="D27" s="9">
        <f>SUM(D28,D31:D32)</f>
        <v>0</v>
      </c>
      <c r="E27" s="9">
        <f>SUM(E28,E31:E32)</f>
        <v>7798</v>
      </c>
    </row>
    <row r="28" spans="1:5" s="12" customFormat="1" ht="108" customHeight="1">
      <c r="A28" s="2" t="s">
        <v>15</v>
      </c>
      <c r="B28" s="28" t="s">
        <v>130</v>
      </c>
      <c r="C28" s="10">
        <f>SUM(C29:C30)</f>
        <v>7798</v>
      </c>
      <c r="D28" s="10">
        <f>SUM(D29:D30)</f>
        <v>0</v>
      </c>
      <c r="E28" s="10">
        <f>SUM(E29:E30)</f>
        <v>7798</v>
      </c>
    </row>
    <row r="29" spans="1:5" s="12" customFormat="1" ht="90" customHeight="1">
      <c r="A29" s="2" t="s">
        <v>131</v>
      </c>
      <c r="B29" s="28" t="s">
        <v>147</v>
      </c>
      <c r="C29" s="10">
        <v>7078</v>
      </c>
      <c r="D29" s="10">
        <f>E29-C29</f>
        <v>0</v>
      </c>
      <c r="E29" s="10">
        <v>7078</v>
      </c>
    </row>
    <row r="30" spans="1:5" s="12" customFormat="1" ht="94.5" customHeight="1">
      <c r="A30" s="2" t="s">
        <v>48</v>
      </c>
      <c r="B30" s="28" t="s">
        <v>146</v>
      </c>
      <c r="C30" s="10">
        <v>720</v>
      </c>
      <c r="D30" s="10">
        <f>E30-C30</f>
        <v>0</v>
      </c>
      <c r="E30" s="10">
        <v>720</v>
      </c>
    </row>
    <row r="31" spans="1:5" s="12" customFormat="1" ht="64.5" customHeight="1">
      <c r="A31" s="2" t="s">
        <v>49</v>
      </c>
      <c r="B31" s="28" t="s">
        <v>148</v>
      </c>
      <c r="C31" s="10">
        <v>0</v>
      </c>
      <c r="D31" s="10">
        <f>E31-C31</f>
        <v>0</v>
      </c>
      <c r="E31" s="10">
        <v>0</v>
      </c>
    </row>
    <row r="32" spans="1:5" s="12" customFormat="1" ht="92.25" customHeight="1">
      <c r="A32" s="2" t="s">
        <v>50</v>
      </c>
      <c r="B32" s="28" t="s">
        <v>132</v>
      </c>
      <c r="C32" s="10">
        <v>0</v>
      </c>
      <c r="D32" s="10">
        <f>E32-C32</f>
        <v>0</v>
      </c>
      <c r="E32" s="10">
        <v>0</v>
      </c>
    </row>
    <row r="33" spans="1:5" s="13" customFormat="1" ht="28.5">
      <c r="A33" s="3" t="s">
        <v>51</v>
      </c>
      <c r="B33" s="27" t="s">
        <v>52</v>
      </c>
      <c r="C33" s="9">
        <f>C34</f>
        <v>668</v>
      </c>
      <c r="D33" s="9">
        <f>D34</f>
        <v>0</v>
      </c>
      <c r="E33" s="9">
        <f>E34</f>
        <v>668</v>
      </c>
    </row>
    <row r="34" spans="1:5" s="12" customFormat="1" ht="30" customHeight="1">
      <c r="A34" s="2" t="s">
        <v>53</v>
      </c>
      <c r="B34" s="28" t="s">
        <v>54</v>
      </c>
      <c r="C34" s="10">
        <v>668</v>
      </c>
      <c r="D34" s="10">
        <f>E34-C34</f>
        <v>0</v>
      </c>
      <c r="E34" s="10">
        <v>668</v>
      </c>
    </row>
    <row r="35" spans="1:5" s="13" customFormat="1" ht="28.5">
      <c r="A35" s="3" t="s">
        <v>16</v>
      </c>
      <c r="B35" s="27" t="s">
        <v>17</v>
      </c>
      <c r="C35" s="9">
        <v>0</v>
      </c>
      <c r="D35" s="9">
        <v>0</v>
      </c>
      <c r="E35" s="9">
        <v>0</v>
      </c>
    </row>
    <row r="36" spans="1:5" s="13" customFormat="1" ht="28.5">
      <c r="A36" s="3" t="s">
        <v>18</v>
      </c>
      <c r="B36" s="27" t="s">
        <v>19</v>
      </c>
      <c r="C36" s="9">
        <f>SUM(C37:C39)</f>
        <v>935</v>
      </c>
      <c r="D36" s="9">
        <f>SUM(D37:D39)</f>
        <v>2048.5</v>
      </c>
      <c r="E36" s="9">
        <f>SUM(E37:E39)</f>
        <v>2983.5</v>
      </c>
    </row>
    <row r="37" spans="1:5" s="12" customFormat="1" ht="107.25" customHeight="1">
      <c r="A37" s="2" t="s">
        <v>134</v>
      </c>
      <c r="B37" s="28" t="s">
        <v>133</v>
      </c>
      <c r="C37" s="10">
        <v>0</v>
      </c>
      <c r="D37" s="10">
        <f>E37-C37</f>
        <v>1783.4</v>
      </c>
      <c r="E37" s="10">
        <v>1783.4</v>
      </c>
    </row>
    <row r="38" spans="1:5" s="12" customFormat="1" ht="60">
      <c r="A38" s="2" t="s">
        <v>135</v>
      </c>
      <c r="B38" s="28" t="s">
        <v>55</v>
      </c>
      <c r="C38" s="10">
        <v>905</v>
      </c>
      <c r="D38" s="10">
        <f>E38-C38</f>
        <v>0</v>
      </c>
      <c r="E38" s="10">
        <v>905</v>
      </c>
    </row>
    <row r="39" spans="1:5" s="12" customFormat="1" ht="61.5" customHeight="1">
      <c r="A39" s="2" t="s">
        <v>113</v>
      </c>
      <c r="B39" s="28" t="s">
        <v>114</v>
      </c>
      <c r="C39" s="10">
        <v>30</v>
      </c>
      <c r="D39" s="10">
        <f>E39-C39</f>
        <v>265.1</v>
      </c>
      <c r="E39" s="10">
        <v>295.1</v>
      </c>
    </row>
    <row r="40" spans="1:5" s="13" customFormat="1" ht="15.75">
      <c r="A40" s="3" t="s">
        <v>20</v>
      </c>
      <c r="B40" s="27" t="s">
        <v>21</v>
      </c>
      <c r="C40" s="9">
        <v>4529</v>
      </c>
      <c r="D40" s="9">
        <f>E40-C40</f>
        <v>0</v>
      </c>
      <c r="E40" s="9">
        <v>4529</v>
      </c>
    </row>
    <row r="41" spans="1:5" s="13" customFormat="1" ht="28.5">
      <c r="A41" s="3" t="s">
        <v>72</v>
      </c>
      <c r="B41" s="27" t="s">
        <v>78</v>
      </c>
      <c r="C41" s="9">
        <v>0</v>
      </c>
      <c r="D41" s="9">
        <f>E41-C41</f>
        <v>0</v>
      </c>
      <c r="E41" s="9">
        <v>0</v>
      </c>
    </row>
    <row r="42" spans="1:5" s="13" customFormat="1" ht="28.5">
      <c r="A42" s="15" t="s">
        <v>22</v>
      </c>
      <c r="B42" s="29" t="s">
        <v>160</v>
      </c>
      <c r="C42" s="16">
        <f>C43+C95+C98+C99</f>
        <v>284964.19999999995</v>
      </c>
      <c r="D42" s="16">
        <f>D43+D95+D98+D99</f>
        <v>-398.04815000000144</v>
      </c>
      <c r="E42" s="16">
        <f>E43+E95+E98+E99</f>
        <v>284566.15185</v>
      </c>
    </row>
    <row r="43" spans="1:5" s="12" customFormat="1" ht="33" customHeight="1">
      <c r="A43" s="3" t="s">
        <v>23</v>
      </c>
      <c r="B43" s="27" t="s">
        <v>33</v>
      </c>
      <c r="C43" s="9">
        <f>C44+C48+C67+C93</f>
        <v>284964.19999999995</v>
      </c>
      <c r="D43" s="9">
        <f>D44+D48+D67+D93</f>
        <v>7201.866999999998</v>
      </c>
      <c r="E43" s="9">
        <f>E44+E48+E67+E93</f>
        <v>292166.06700000004</v>
      </c>
    </row>
    <row r="44" spans="1:5" s="12" customFormat="1" ht="28.5" customHeight="1">
      <c r="A44" s="3" t="s">
        <v>24</v>
      </c>
      <c r="B44" s="27" t="s">
        <v>26</v>
      </c>
      <c r="C44" s="9">
        <f>SUM(C45:C47)</f>
        <v>91379.8</v>
      </c>
      <c r="D44" s="9">
        <f>SUM(D45:D47)</f>
        <v>0</v>
      </c>
      <c r="E44" s="9">
        <f>SUM(E45:E47)</f>
        <v>91379.8</v>
      </c>
    </row>
    <row r="45" spans="1:5" s="12" customFormat="1" ht="31.5" customHeight="1">
      <c r="A45" s="2" t="s">
        <v>58</v>
      </c>
      <c r="B45" s="28" t="s">
        <v>73</v>
      </c>
      <c r="C45" s="10">
        <v>58822</v>
      </c>
      <c r="D45" s="10">
        <f>E45-C45</f>
        <v>0</v>
      </c>
      <c r="E45" s="10">
        <v>58822</v>
      </c>
    </row>
    <row r="46" spans="1:5" s="12" customFormat="1" ht="30">
      <c r="A46" s="2" t="s">
        <v>59</v>
      </c>
      <c r="B46" s="28" t="s">
        <v>74</v>
      </c>
      <c r="C46" s="10">
        <v>17557.8</v>
      </c>
      <c r="D46" s="10">
        <f>E46-C46</f>
        <v>0</v>
      </c>
      <c r="E46" s="10">
        <v>17557.8</v>
      </c>
    </row>
    <row r="47" spans="1:5" s="12" customFormat="1" ht="45">
      <c r="A47" s="2" t="s">
        <v>60</v>
      </c>
      <c r="B47" s="28" t="s">
        <v>32</v>
      </c>
      <c r="C47" s="10">
        <v>15000</v>
      </c>
      <c r="D47" s="10">
        <f>E47-C47</f>
        <v>0</v>
      </c>
      <c r="E47" s="10">
        <v>15000</v>
      </c>
    </row>
    <row r="48" spans="1:5" s="12" customFormat="1" ht="45" customHeight="1">
      <c r="A48" s="3" t="s">
        <v>28</v>
      </c>
      <c r="B48" s="27" t="s">
        <v>27</v>
      </c>
      <c r="C48" s="9">
        <f>SUM(C49:C57)</f>
        <v>47016.5</v>
      </c>
      <c r="D48" s="9">
        <f>SUM(D49:D57)</f>
        <v>6365.566999999998</v>
      </c>
      <c r="E48" s="9">
        <f>SUM(E49:E57)</f>
        <v>53382.066999999995</v>
      </c>
    </row>
    <row r="49" spans="1:5" s="12" customFormat="1" ht="35.25" customHeight="1">
      <c r="A49" s="2" t="s">
        <v>83</v>
      </c>
      <c r="B49" s="28" t="s">
        <v>136</v>
      </c>
      <c r="C49" s="10">
        <v>0</v>
      </c>
      <c r="D49" s="10">
        <f aca="true" t="shared" si="0" ref="D49:D56">E49-C49</f>
        <v>0</v>
      </c>
      <c r="E49" s="10">
        <v>0</v>
      </c>
    </row>
    <row r="50" spans="1:5" s="12" customFormat="1" ht="46.5" customHeight="1">
      <c r="A50" s="2" t="s">
        <v>122</v>
      </c>
      <c r="B50" s="28" t="s">
        <v>149</v>
      </c>
      <c r="C50" s="10">
        <v>2203.2</v>
      </c>
      <c r="D50" s="10">
        <f t="shared" si="0"/>
        <v>-2203.2</v>
      </c>
      <c r="E50" s="10">
        <v>0</v>
      </c>
    </row>
    <row r="51" spans="1:5" s="12" customFormat="1" ht="63" customHeight="1">
      <c r="A51" s="22" t="s">
        <v>84</v>
      </c>
      <c r="B51" s="28" t="s">
        <v>137</v>
      </c>
      <c r="C51" s="10">
        <v>37048.4</v>
      </c>
      <c r="D51" s="10">
        <f t="shared" si="0"/>
        <v>1072.5999999999985</v>
      </c>
      <c r="E51" s="36">
        <v>38121</v>
      </c>
    </row>
    <row r="52" spans="1:5" s="12" customFormat="1" ht="48.75" customHeight="1">
      <c r="A52" s="2" t="s">
        <v>85</v>
      </c>
      <c r="B52" s="28" t="s">
        <v>138</v>
      </c>
      <c r="C52" s="10">
        <v>0</v>
      </c>
      <c r="D52" s="10">
        <f t="shared" si="0"/>
        <v>0</v>
      </c>
      <c r="E52" s="10">
        <v>0</v>
      </c>
    </row>
    <row r="53" spans="1:5" s="12" customFormat="1" ht="84" customHeight="1">
      <c r="A53" s="2" t="s">
        <v>165</v>
      </c>
      <c r="B53" s="38" t="s">
        <v>167</v>
      </c>
      <c r="C53" s="10">
        <v>0</v>
      </c>
      <c r="D53" s="10">
        <f>E53-C53</f>
        <v>4734.181</v>
      </c>
      <c r="E53" s="10">
        <v>4734.181</v>
      </c>
    </row>
    <row r="54" spans="1:5" s="12" customFormat="1" ht="48.75" customHeight="1">
      <c r="A54" s="2" t="s">
        <v>166</v>
      </c>
      <c r="B54" s="38" t="s">
        <v>168</v>
      </c>
      <c r="C54" s="10">
        <v>0</v>
      </c>
      <c r="D54" s="10">
        <f>E54-C54</f>
        <v>1340.346</v>
      </c>
      <c r="E54" s="10">
        <v>1340.346</v>
      </c>
    </row>
    <row r="55" spans="1:5" s="12" customFormat="1" ht="48.75" customHeight="1">
      <c r="A55" s="37" t="s">
        <v>154</v>
      </c>
      <c r="B55" s="32" t="s">
        <v>155</v>
      </c>
      <c r="C55" s="10">
        <v>0</v>
      </c>
      <c r="D55" s="10">
        <f t="shared" si="0"/>
        <v>218.44</v>
      </c>
      <c r="E55" s="10">
        <v>218.44</v>
      </c>
    </row>
    <row r="56" spans="1:5" s="12" customFormat="1" ht="60.75" customHeight="1">
      <c r="A56" s="37" t="s">
        <v>156</v>
      </c>
      <c r="B56" s="33" t="s">
        <v>157</v>
      </c>
      <c r="C56" s="10">
        <v>0</v>
      </c>
      <c r="D56" s="10">
        <f t="shared" si="0"/>
        <v>6100</v>
      </c>
      <c r="E56" s="36">
        <v>6100</v>
      </c>
    </row>
    <row r="57" spans="1:5" s="12" customFormat="1" ht="19.5" customHeight="1">
      <c r="A57" s="2" t="s">
        <v>86</v>
      </c>
      <c r="B57" s="28" t="s">
        <v>61</v>
      </c>
      <c r="C57" s="10">
        <f>SUM(C58:C66)</f>
        <v>7764.9</v>
      </c>
      <c r="D57" s="10">
        <f>SUM(D58:D66)</f>
        <v>-4896.8</v>
      </c>
      <c r="E57" s="10">
        <f>SUM(E58:E66)</f>
        <v>2868.0999999999995</v>
      </c>
    </row>
    <row r="58" spans="1:5" s="12" customFormat="1" ht="47.25" customHeight="1">
      <c r="A58" s="2"/>
      <c r="B58" s="28" t="s">
        <v>149</v>
      </c>
      <c r="C58" s="10">
        <v>0</v>
      </c>
      <c r="D58" s="10">
        <f aca="true" t="shared" si="1" ref="D58:D66">E58-C58</f>
        <v>2203.2</v>
      </c>
      <c r="E58" s="10">
        <v>2203.2</v>
      </c>
    </row>
    <row r="59" spans="1:5" s="12" customFormat="1" ht="50.25" customHeight="1">
      <c r="A59" s="2"/>
      <c r="B59" s="28" t="s">
        <v>62</v>
      </c>
      <c r="C59" s="10">
        <v>0</v>
      </c>
      <c r="D59" s="10">
        <f t="shared" si="1"/>
        <v>0</v>
      </c>
      <c r="E59" s="10">
        <v>0</v>
      </c>
    </row>
    <row r="60" spans="1:5" s="12" customFormat="1" ht="60" customHeight="1">
      <c r="A60" s="2"/>
      <c r="B60" s="28" t="s">
        <v>125</v>
      </c>
      <c r="C60" s="10">
        <v>0</v>
      </c>
      <c r="D60" s="10">
        <f t="shared" si="1"/>
        <v>0</v>
      </c>
      <c r="E60" s="10">
        <v>0</v>
      </c>
    </row>
    <row r="61" spans="1:5" s="12" customFormat="1" ht="44.25" customHeight="1">
      <c r="A61" s="2"/>
      <c r="B61" s="28" t="s">
        <v>124</v>
      </c>
      <c r="C61" s="10">
        <v>0</v>
      </c>
      <c r="D61" s="10">
        <f t="shared" si="1"/>
        <v>0</v>
      </c>
      <c r="E61" s="10">
        <v>0</v>
      </c>
    </row>
    <row r="62" spans="1:5" s="12" customFormat="1" ht="61.5" customHeight="1">
      <c r="A62" s="2"/>
      <c r="B62" s="28" t="s">
        <v>118</v>
      </c>
      <c r="C62" s="10">
        <v>6100</v>
      </c>
      <c r="D62" s="10">
        <f t="shared" si="1"/>
        <v>-6100</v>
      </c>
      <c r="E62" s="10">
        <v>0</v>
      </c>
    </row>
    <row r="63" spans="1:5" s="12" customFormat="1" ht="45">
      <c r="A63" s="2"/>
      <c r="B63" s="28" t="s">
        <v>115</v>
      </c>
      <c r="C63" s="10">
        <v>594.7</v>
      </c>
      <c r="D63" s="10">
        <f t="shared" si="1"/>
        <v>0</v>
      </c>
      <c r="E63" s="10">
        <v>594.7</v>
      </c>
    </row>
    <row r="64" spans="1:5" s="12" customFormat="1" ht="31.5" customHeight="1">
      <c r="A64" s="2"/>
      <c r="B64" s="28" t="s">
        <v>116</v>
      </c>
      <c r="C64" s="10">
        <v>70.2</v>
      </c>
      <c r="D64" s="10">
        <f t="shared" si="1"/>
        <v>0</v>
      </c>
      <c r="E64" s="36">
        <v>70.2</v>
      </c>
    </row>
    <row r="65" spans="1:5" s="12" customFormat="1" ht="45" hidden="1">
      <c r="A65" s="2"/>
      <c r="B65" s="30" t="s">
        <v>81</v>
      </c>
      <c r="C65" s="10">
        <v>0</v>
      </c>
      <c r="D65" s="10">
        <f>E65-C65</f>
        <v>0</v>
      </c>
      <c r="E65" s="10">
        <v>0</v>
      </c>
    </row>
    <row r="66" spans="1:5" s="12" customFormat="1" ht="60.75" customHeight="1">
      <c r="A66" s="2"/>
      <c r="B66" s="28" t="s">
        <v>117</v>
      </c>
      <c r="C66" s="10">
        <v>1000</v>
      </c>
      <c r="D66" s="10">
        <f t="shared" si="1"/>
        <v>-1000</v>
      </c>
      <c r="E66" s="36">
        <v>0</v>
      </c>
    </row>
    <row r="67" spans="1:5" s="12" customFormat="1" ht="31.5" customHeight="1">
      <c r="A67" s="3" t="s">
        <v>30</v>
      </c>
      <c r="B67" s="27" t="s">
        <v>29</v>
      </c>
      <c r="C67" s="9">
        <f>SUM(C68:C75,C86:C92)</f>
        <v>146567.9</v>
      </c>
      <c r="D67" s="9">
        <f>SUM(D68:D75,D86:D92)</f>
        <v>836.3</v>
      </c>
      <c r="E67" s="9">
        <f>SUM(E68:E75,E86:E92)</f>
        <v>147404.2</v>
      </c>
    </row>
    <row r="68" spans="1:5" s="12" customFormat="1" ht="45.75" customHeight="1">
      <c r="A68" s="2" t="s">
        <v>87</v>
      </c>
      <c r="B68" s="30" t="s">
        <v>150</v>
      </c>
      <c r="C68" s="10">
        <v>0</v>
      </c>
      <c r="D68" s="10">
        <f aca="true" t="shared" si="2" ref="D68:D74">E68-C68</f>
        <v>0</v>
      </c>
      <c r="E68" s="10">
        <v>0</v>
      </c>
    </row>
    <row r="69" spans="1:5" s="12" customFormat="1" ht="63" customHeight="1">
      <c r="A69" s="2" t="s">
        <v>88</v>
      </c>
      <c r="B69" s="28" t="s">
        <v>75</v>
      </c>
      <c r="C69" s="10">
        <v>0</v>
      </c>
      <c r="D69" s="10">
        <f t="shared" si="2"/>
        <v>0</v>
      </c>
      <c r="E69" s="10">
        <v>0</v>
      </c>
    </row>
    <row r="70" spans="1:5" s="12" customFormat="1" ht="60">
      <c r="A70" s="2" t="s">
        <v>89</v>
      </c>
      <c r="B70" s="30" t="s">
        <v>139</v>
      </c>
      <c r="C70" s="10">
        <v>12.7</v>
      </c>
      <c r="D70" s="10">
        <f t="shared" si="2"/>
        <v>0</v>
      </c>
      <c r="E70" s="10">
        <v>12.7</v>
      </c>
    </row>
    <row r="71" spans="1:5" s="12" customFormat="1" ht="63" customHeight="1">
      <c r="A71" s="2" t="s">
        <v>90</v>
      </c>
      <c r="B71" s="30" t="s">
        <v>140</v>
      </c>
      <c r="C71" s="10">
        <v>0</v>
      </c>
      <c r="D71" s="10">
        <f t="shared" si="2"/>
        <v>0</v>
      </c>
      <c r="E71" s="10">
        <v>0</v>
      </c>
    </row>
    <row r="72" spans="1:5" s="12" customFormat="1" ht="45">
      <c r="A72" s="2" t="s">
        <v>91</v>
      </c>
      <c r="B72" s="30" t="s">
        <v>141</v>
      </c>
      <c r="C72" s="10">
        <v>416</v>
      </c>
      <c r="D72" s="10">
        <f t="shared" si="2"/>
        <v>0</v>
      </c>
      <c r="E72" s="10">
        <v>416</v>
      </c>
    </row>
    <row r="73" spans="1:5" s="12" customFormat="1" ht="51" customHeight="1">
      <c r="A73" s="2" t="s">
        <v>163</v>
      </c>
      <c r="B73" s="30" t="s">
        <v>164</v>
      </c>
      <c r="C73" s="10">
        <v>0</v>
      </c>
      <c r="D73" s="10">
        <f>E73-C73</f>
        <v>782.3</v>
      </c>
      <c r="E73" s="10">
        <v>782.3</v>
      </c>
    </row>
    <row r="74" spans="1:5" s="12" customFormat="1" ht="48.75" customHeight="1">
      <c r="A74" s="2" t="s">
        <v>92</v>
      </c>
      <c r="B74" s="31" t="s">
        <v>76</v>
      </c>
      <c r="C74" s="10">
        <v>0</v>
      </c>
      <c r="D74" s="10">
        <f t="shared" si="2"/>
        <v>0</v>
      </c>
      <c r="E74" s="10">
        <v>0</v>
      </c>
    </row>
    <row r="75" spans="1:5" s="12" customFormat="1" ht="48" customHeight="1">
      <c r="A75" s="2" t="s">
        <v>93</v>
      </c>
      <c r="B75" s="31" t="s">
        <v>151</v>
      </c>
      <c r="C75" s="10">
        <f>SUM(C76:C85)</f>
        <v>111968.8</v>
      </c>
      <c r="D75" s="10">
        <f>SUM(D76:D85)</f>
        <v>0</v>
      </c>
      <c r="E75" s="10">
        <f>SUM(E76:E85)</f>
        <v>111968.8</v>
      </c>
    </row>
    <row r="76" spans="1:5" s="12" customFormat="1" ht="92.25" customHeight="1">
      <c r="A76" s="2"/>
      <c r="B76" s="30" t="s">
        <v>63</v>
      </c>
      <c r="C76" s="10">
        <v>109420.3</v>
      </c>
      <c r="D76" s="10">
        <f aca="true" t="shared" si="3" ref="D76:D92">E76-C76</f>
        <v>0</v>
      </c>
      <c r="E76" s="10">
        <v>109420.3</v>
      </c>
    </row>
    <row r="77" spans="1:5" s="12" customFormat="1" ht="62.25" customHeight="1">
      <c r="A77" s="2"/>
      <c r="B77" s="30" t="s">
        <v>64</v>
      </c>
      <c r="C77" s="10">
        <v>546</v>
      </c>
      <c r="D77" s="10">
        <f t="shared" si="3"/>
        <v>0</v>
      </c>
      <c r="E77" s="10">
        <v>546</v>
      </c>
    </row>
    <row r="78" spans="1:5" s="12" customFormat="1" ht="88.5" customHeight="1">
      <c r="A78" s="2"/>
      <c r="B78" s="31" t="s">
        <v>65</v>
      </c>
      <c r="C78" s="10">
        <v>742</v>
      </c>
      <c r="D78" s="10">
        <f t="shared" si="3"/>
        <v>0</v>
      </c>
      <c r="E78" s="10">
        <v>742</v>
      </c>
    </row>
    <row r="79" spans="1:5" s="12" customFormat="1" ht="90.75" customHeight="1">
      <c r="A79" s="2"/>
      <c r="B79" s="30" t="s">
        <v>66</v>
      </c>
      <c r="C79" s="10">
        <v>921.4</v>
      </c>
      <c r="D79" s="10">
        <f t="shared" si="3"/>
        <v>0</v>
      </c>
      <c r="E79" s="10">
        <v>921.4</v>
      </c>
    </row>
    <row r="80" spans="1:5" s="12" customFormat="1" ht="45.75" customHeight="1">
      <c r="A80" s="2"/>
      <c r="B80" s="30" t="s">
        <v>67</v>
      </c>
      <c r="C80" s="10">
        <v>1</v>
      </c>
      <c r="D80" s="10">
        <f t="shared" si="3"/>
        <v>0</v>
      </c>
      <c r="E80" s="10">
        <v>1</v>
      </c>
    </row>
    <row r="81" spans="1:5" s="12" customFormat="1" ht="76.5" customHeight="1">
      <c r="A81" s="2"/>
      <c r="B81" s="30" t="s">
        <v>126</v>
      </c>
      <c r="C81" s="10">
        <v>0</v>
      </c>
      <c r="D81" s="10">
        <f t="shared" si="3"/>
        <v>0</v>
      </c>
      <c r="E81" s="10">
        <v>0</v>
      </c>
    </row>
    <row r="82" spans="1:5" s="12" customFormat="1" ht="75">
      <c r="A82" s="2"/>
      <c r="B82" s="28" t="s">
        <v>127</v>
      </c>
      <c r="C82" s="10">
        <v>0</v>
      </c>
      <c r="D82" s="10">
        <f t="shared" si="3"/>
        <v>0</v>
      </c>
      <c r="E82" s="10">
        <v>0</v>
      </c>
    </row>
    <row r="83" spans="1:5" s="12" customFormat="1" ht="33.75" customHeight="1">
      <c r="A83" s="2"/>
      <c r="B83" s="28" t="s">
        <v>111</v>
      </c>
      <c r="C83" s="10">
        <v>101.6</v>
      </c>
      <c r="D83" s="10">
        <f t="shared" si="3"/>
        <v>0</v>
      </c>
      <c r="E83" s="10">
        <v>101.6</v>
      </c>
    </row>
    <row r="84" spans="1:5" s="12" customFormat="1" ht="107.25" customHeight="1">
      <c r="A84" s="2"/>
      <c r="B84" s="28" t="s">
        <v>119</v>
      </c>
      <c r="C84" s="10">
        <v>129.8</v>
      </c>
      <c r="D84" s="10">
        <f t="shared" si="3"/>
        <v>0</v>
      </c>
      <c r="E84" s="10">
        <v>129.8</v>
      </c>
    </row>
    <row r="85" spans="1:5" s="12" customFormat="1" ht="106.5" customHeight="1">
      <c r="A85" s="2"/>
      <c r="B85" s="28" t="s">
        <v>120</v>
      </c>
      <c r="C85" s="10">
        <v>106.7</v>
      </c>
      <c r="D85" s="10">
        <f t="shared" si="3"/>
        <v>0</v>
      </c>
      <c r="E85" s="10">
        <v>106.7</v>
      </c>
    </row>
    <row r="86" spans="1:5" s="12" customFormat="1" ht="77.25" customHeight="1">
      <c r="A86" s="2" t="s">
        <v>94</v>
      </c>
      <c r="B86" s="30" t="s">
        <v>152</v>
      </c>
      <c r="C86" s="10">
        <v>8910</v>
      </c>
      <c r="D86" s="10">
        <f t="shared" si="3"/>
        <v>0</v>
      </c>
      <c r="E86" s="10">
        <v>8910</v>
      </c>
    </row>
    <row r="87" spans="1:5" s="12" customFormat="1" ht="63.75" customHeight="1">
      <c r="A87" s="2" t="s">
        <v>95</v>
      </c>
      <c r="B87" s="30" t="s">
        <v>142</v>
      </c>
      <c r="C87" s="10">
        <v>16172.4</v>
      </c>
      <c r="D87" s="10">
        <f t="shared" si="3"/>
        <v>0</v>
      </c>
      <c r="E87" s="10">
        <v>16172.4</v>
      </c>
    </row>
    <row r="88" spans="1:5" ht="93" customHeight="1">
      <c r="A88" s="2" t="s">
        <v>96</v>
      </c>
      <c r="B88" s="30" t="s">
        <v>143</v>
      </c>
      <c r="C88" s="10">
        <v>2392</v>
      </c>
      <c r="D88" s="10">
        <f t="shared" si="3"/>
        <v>0</v>
      </c>
      <c r="E88" s="10">
        <v>2392</v>
      </c>
    </row>
    <row r="89" spans="1:5" ht="30">
      <c r="A89" s="2" t="s">
        <v>97</v>
      </c>
      <c r="B89" s="28" t="s">
        <v>82</v>
      </c>
      <c r="C89" s="10">
        <v>0</v>
      </c>
      <c r="D89" s="10">
        <f t="shared" si="3"/>
        <v>0</v>
      </c>
      <c r="E89" s="10">
        <v>0</v>
      </c>
    </row>
    <row r="90" spans="1:5" ht="75">
      <c r="A90" s="2" t="s">
        <v>98</v>
      </c>
      <c r="B90" s="30" t="s">
        <v>144</v>
      </c>
      <c r="C90" s="10">
        <v>0</v>
      </c>
      <c r="D90" s="10">
        <f t="shared" si="3"/>
        <v>0</v>
      </c>
      <c r="E90" s="10">
        <v>0</v>
      </c>
    </row>
    <row r="91" spans="1:5" ht="119.25" customHeight="1">
      <c r="A91" s="2" t="s">
        <v>99</v>
      </c>
      <c r="B91" s="28" t="s">
        <v>145</v>
      </c>
      <c r="C91" s="10">
        <v>5580</v>
      </c>
      <c r="D91" s="10">
        <f t="shared" si="3"/>
        <v>45</v>
      </c>
      <c r="E91" s="10">
        <v>5625</v>
      </c>
    </row>
    <row r="92" spans="1:5" ht="76.5" customHeight="1">
      <c r="A92" s="2" t="s">
        <v>100</v>
      </c>
      <c r="B92" s="30" t="s">
        <v>153</v>
      </c>
      <c r="C92" s="10">
        <v>1116</v>
      </c>
      <c r="D92" s="10">
        <f t="shared" si="3"/>
        <v>9</v>
      </c>
      <c r="E92" s="10">
        <v>1125</v>
      </c>
    </row>
    <row r="93" spans="1:5" ht="15.75">
      <c r="A93" s="3" t="s">
        <v>31</v>
      </c>
      <c r="B93" s="27" t="s">
        <v>25</v>
      </c>
      <c r="C93" s="9">
        <f>C94</f>
        <v>0</v>
      </c>
      <c r="D93" s="9">
        <f>D94</f>
        <v>0</v>
      </c>
      <c r="E93" s="9">
        <f>E94</f>
        <v>0</v>
      </c>
    </row>
    <row r="94" spans="1:5" ht="60" hidden="1">
      <c r="A94" s="2" t="s">
        <v>101</v>
      </c>
      <c r="B94" s="30" t="s">
        <v>102</v>
      </c>
      <c r="C94" s="10"/>
      <c r="D94" s="10">
        <f>E94-C94</f>
        <v>0</v>
      </c>
      <c r="E94" s="10"/>
    </row>
    <row r="95" spans="1:5" ht="15.75">
      <c r="A95" s="3" t="s">
        <v>77</v>
      </c>
      <c r="B95" s="27" t="s">
        <v>79</v>
      </c>
      <c r="C95" s="9">
        <f>C96</f>
        <v>0</v>
      </c>
      <c r="D95" s="9">
        <f>D96</f>
        <v>0</v>
      </c>
      <c r="E95" s="9">
        <f>E96</f>
        <v>0</v>
      </c>
    </row>
    <row r="96" spans="1:5" ht="30" hidden="1">
      <c r="A96" s="2" t="s">
        <v>56</v>
      </c>
      <c r="B96" s="28" t="s">
        <v>57</v>
      </c>
      <c r="C96" s="10">
        <v>0</v>
      </c>
      <c r="D96" s="10">
        <f>E96-C96</f>
        <v>0</v>
      </c>
      <c r="E96" s="10">
        <v>0</v>
      </c>
    </row>
    <row r="97" spans="1:5" ht="15.75">
      <c r="A97" s="3"/>
      <c r="B97" s="8" t="s">
        <v>80</v>
      </c>
      <c r="C97" s="9">
        <f>C4+C39</f>
        <v>30</v>
      </c>
      <c r="D97" s="9">
        <f>D7+D43</f>
        <v>9250.366999999998</v>
      </c>
      <c r="E97" s="9">
        <f>E7+E43</f>
        <v>451786.56700000004</v>
      </c>
    </row>
    <row r="98" spans="1:5" ht="60">
      <c r="A98" s="3" t="s">
        <v>161</v>
      </c>
      <c r="B98" s="35" t="s">
        <v>162</v>
      </c>
      <c r="C98" s="10">
        <v>0</v>
      </c>
      <c r="D98" s="10">
        <f>E98-C98</f>
        <v>0</v>
      </c>
      <c r="E98" s="10">
        <v>0</v>
      </c>
    </row>
    <row r="99" spans="1:5" ht="60">
      <c r="A99" s="3" t="s">
        <v>158</v>
      </c>
      <c r="B99" s="34" t="s">
        <v>159</v>
      </c>
      <c r="C99" s="10">
        <v>0</v>
      </c>
      <c r="D99" s="10">
        <f>E99-C99</f>
        <v>-7599.91515</v>
      </c>
      <c r="E99" s="10">
        <v>-7599.91515</v>
      </c>
    </row>
    <row r="100" spans="1:5" ht="31.5">
      <c r="A100" s="3"/>
      <c r="B100" s="8" t="s">
        <v>169</v>
      </c>
      <c r="C100" s="9">
        <f>C7+C42</f>
        <v>442536.19999999995</v>
      </c>
      <c r="D100" s="9">
        <f>D7+D42</f>
        <v>1650.4518499999986</v>
      </c>
      <c r="E100" s="9">
        <f>E7+E42</f>
        <v>444186.65185</v>
      </c>
    </row>
    <row r="101" ht="12.75">
      <c r="B101" s="19"/>
    </row>
    <row r="102" ht="12.75">
      <c r="B102" s="19"/>
    </row>
    <row r="103" ht="12.75">
      <c r="B103" s="19"/>
    </row>
    <row r="104" ht="12.75">
      <c r="B104" s="19"/>
    </row>
    <row r="105" ht="12.75">
      <c r="B105" s="19"/>
    </row>
    <row r="106" ht="12.75">
      <c r="B106" s="19"/>
    </row>
    <row r="107" ht="12.75">
      <c r="B107" s="19"/>
    </row>
    <row r="108" ht="12.75">
      <c r="B108" s="19"/>
    </row>
  </sheetData>
  <sheetProtection/>
  <mergeCells count="1">
    <mergeCell ref="A3:E3"/>
  </mergeCells>
  <printOptions/>
  <pageMargins left="0.7874015748031497" right="0" top="0.3937007874015748" bottom="0.1968503937007874" header="0.5118110236220472" footer="0.5118110236220472"/>
  <pageSetup horizontalDpi="600" verticalDpi="600" orientation="portrait" paperSize="9" scale="85" r:id="rId1"/>
  <headerFooter alignWithMargins="0">
    <oddFooter>&amp;C&amp;P</oddFooter>
  </headerFooter>
  <rowBreaks count="5" manualBreakCount="5">
    <brk id="27" max="255" man="1"/>
    <brk id="41" max="255" man="1"/>
    <brk id="60" max="255" man="1"/>
    <brk id="76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201112021600 Фуршатова</cp:lastModifiedBy>
  <cp:lastPrinted>2012-03-12T05:40:31Z</cp:lastPrinted>
  <dcterms:created xsi:type="dcterms:W3CDTF">2005-10-31T07:03:47Z</dcterms:created>
  <dcterms:modified xsi:type="dcterms:W3CDTF">2012-03-21T01:39:42Z</dcterms:modified>
  <cp:category/>
  <cp:version/>
  <cp:contentType/>
  <cp:contentStatus/>
</cp:coreProperties>
</file>